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ft11630129.sharepoint.com/sites/TheWilliamStanleyCFOGroup/Shared Documents/WSG Files/Blog Posts/"/>
    </mc:Choice>
  </mc:AlternateContent>
  <xr:revisionPtr revIDLastSave="17" documentId="8_{C649882A-8A79-4580-B4DB-82205F3128BE}" xr6:coauthVersionLast="47" xr6:coauthVersionMax="47" xr10:uidLastSave="{2E6B6FA9-C645-443C-81A9-65162F4058B8}"/>
  <bookViews>
    <workbookView xWindow="-108" yWindow="-108" windowWidth="23256" windowHeight="13896" xr2:uid="{ECE6995C-0F5E-47BF-942C-56B9312BE882}"/>
  </bookViews>
  <sheets>
    <sheet name="Conversion Cycle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E10" i="1"/>
  <c r="F10" i="1"/>
  <c r="G10" i="1"/>
  <c r="H10" i="1"/>
  <c r="D10" i="1"/>
  <c r="C10" i="1"/>
  <c r="H14" i="1"/>
  <c r="C14" i="1"/>
  <c r="D14" i="1"/>
  <c r="E14" i="1"/>
  <c r="F14" i="1"/>
  <c r="G14" i="1"/>
  <c r="E9" i="1"/>
  <c r="F9" i="1"/>
  <c r="G9" i="1"/>
  <c r="H9" i="1"/>
  <c r="D9" i="1"/>
  <c r="C9" i="1"/>
  <c r="G18" i="1" l="1"/>
  <c r="E18" i="1"/>
  <c r="F15" i="1"/>
  <c r="H16" i="1"/>
  <c r="E16" i="1"/>
  <c r="C16" i="1"/>
  <c r="D16" i="1"/>
  <c r="G16" i="1"/>
  <c r="C15" i="1"/>
  <c r="F16" i="1"/>
  <c r="G15" i="1"/>
  <c r="D15" i="1"/>
  <c r="H18" i="1"/>
  <c r="D18" i="1"/>
  <c r="H15" i="1"/>
  <c r="C18" i="1"/>
  <c r="F18" i="1"/>
  <c r="E15" i="1"/>
  <c r="D17" i="1" l="1"/>
  <c r="C17" i="1"/>
  <c r="F17" i="1"/>
  <c r="E17" i="1"/>
  <c r="H17" i="1"/>
  <c r="G17" i="1"/>
</calcChain>
</file>

<file path=xl/sharedStrings.xml><?xml version="1.0" encoding="utf-8"?>
<sst xmlns="http://schemas.openxmlformats.org/spreadsheetml/2006/main" count="26" uniqueCount="19">
  <si>
    <t>Inventory</t>
  </si>
  <si>
    <t>Cash Conversion Cycle</t>
  </si>
  <si>
    <t>DSO - Days Sales Outstanding</t>
  </si>
  <si>
    <t>DIO -  Days Inventory Outstanding</t>
  </si>
  <si>
    <t>DPO - Days Payables Outstanding</t>
  </si>
  <si>
    <t>Conversion Cycle</t>
  </si>
  <si>
    <t>$ Float</t>
  </si>
  <si>
    <t>Sales</t>
  </si>
  <si>
    <t>COGS</t>
  </si>
  <si>
    <t>Accounts Receivable</t>
  </si>
  <si>
    <t>Accounts Payable</t>
  </si>
  <si>
    <t>Enter from your P&amp;L</t>
  </si>
  <si>
    <t>Enter from your Balance Sheet</t>
  </si>
  <si>
    <t>Auto Calculated</t>
  </si>
  <si>
    <t>Average Inventory</t>
  </si>
  <si>
    <t>Average Accounts Payable</t>
  </si>
  <si>
    <t>Instructions</t>
  </si>
  <si>
    <t>Measure</t>
  </si>
  <si>
    <t>Auto Populated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</si>
</sst>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164" fontId="0" fillId="0" borderId="7" xfId="2" applyNumberFormat="1" applyFont="1" applyBorder="1"/>
    <xf numFmtId="164" fontId="0" fillId="0" borderId="0" xfId="2" applyNumberFormat="1" applyFont="1" applyBorder="1"/>
    <xf numFmtId="164" fontId="0" fillId="0" borderId="8" xfId="2" applyNumberFormat="1" applyFont="1" applyBorder="1"/>
    <xf numFmtId="164" fontId="0" fillId="0" borderId="1" xfId="2" applyNumberFormat="1" applyFont="1" applyBorder="1"/>
    <xf numFmtId="164" fontId="0" fillId="0" borderId="2" xfId="2" applyNumberFormat="1" applyFont="1" applyBorder="1"/>
    <xf numFmtId="164" fontId="0" fillId="0" borderId="3" xfId="2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7" xfId="0" applyBorder="1"/>
    <xf numFmtId="0" fontId="0" fillId="0" borderId="8" xfId="0" applyBorder="1"/>
    <xf numFmtId="43" fontId="0" fillId="0" borderId="7" xfId="1" applyFont="1" applyBorder="1"/>
    <xf numFmtId="43" fontId="0" fillId="0" borderId="0" xfId="1" applyFont="1" applyBorder="1"/>
    <xf numFmtId="43" fontId="0" fillId="0" borderId="8" xfId="1" applyFont="1" applyBorder="1"/>
    <xf numFmtId="164" fontId="0" fillId="0" borderId="7" xfId="0" applyNumberFormat="1" applyBorder="1"/>
    <xf numFmtId="164" fontId="0" fillId="0" borderId="8" xfId="0" applyNumberFormat="1" applyBorder="1"/>
    <xf numFmtId="43" fontId="3" fillId="0" borderId="9" xfId="1" applyFont="1" applyBorder="1"/>
    <xf numFmtId="43" fontId="3" fillId="0" borderId="10" xfId="1" applyFont="1" applyBorder="1"/>
    <xf numFmtId="43" fontId="3" fillId="0" borderId="11" xfId="1" applyFont="1" applyBorder="1"/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3" fillId="0" borderId="7" xfId="0" applyFont="1" applyBorder="1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0" fontId="2" fillId="2" borderId="1" xfId="0" applyFont="1" applyFill="1" applyBorder="1" applyAlignment="1">
      <alignment horizontal="left"/>
    </xf>
    <xf numFmtId="164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Normal 2" xfId="3" xr:uid="{94BF6BBE-CD6C-4295-A2A4-C5EAA617A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ADC3-FFCF-4DD4-A61C-FD3AA6FD5CC4}">
  <sheetPr>
    <pageSetUpPr fitToPage="1"/>
  </sheetPr>
  <dimension ref="A1:H19"/>
  <sheetViews>
    <sheetView showGridLines="0" tabSelected="1" workbookViewId="0">
      <selection activeCell="A40" sqref="A40"/>
    </sheetView>
  </sheetViews>
  <sheetFormatPr defaultRowHeight="14.4" x14ac:dyDescent="0.3"/>
  <cols>
    <col min="1" max="1" width="34.33203125" bestFit="1" customWidth="1"/>
    <col min="2" max="2" width="27.6640625" customWidth="1"/>
    <col min="3" max="8" width="13.6640625" customWidth="1"/>
  </cols>
  <sheetData>
    <row r="1" spans="1:8" ht="15" thickBot="1" x14ac:dyDescent="0.35">
      <c r="A1" s="23" t="s">
        <v>17</v>
      </c>
      <c r="B1" s="28" t="s">
        <v>16</v>
      </c>
      <c r="C1" s="21">
        <v>2019</v>
      </c>
      <c r="D1" s="22">
        <v>2020</v>
      </c>
      <c r="E1" s="22">
        <v>2021</v>
      </c>
      <c r="F1" s="22">
        <v>2022</v>
      </c>
      <c r="G1" s="21">
        <v>2023</v>
      </c>
      <c r="H1" s="21">
        <v>2024</v>
      </c>
    </row>
    <row r="2" spans="1:8" x14ac:dyDescent="0.3">
      <c r="A2" s="11" t="s">
        <v>7</v>
      </c>
      <c r="B2" t="s">
        <v>11</v>
      </c>
      <c r="C2" s="4">
        <v>15000000</v>
      </c>
      <c r="D2" s="5">
        <v>20000000</v>
      </c>
      <c r="E2" s="5">
        <v>26500000</v>
      </c>
      <c r="F2" s="5">
        <v>29500000</v>
      </c>
      <c r="G2" s="5">
        <v>27500000</v>
      </c>
      <c r="H2" s="6">
        <v>32000000</v>
      </c>
    </row>
    <row r="3" spans="1:8" x14ac:dyDescent="0.3">
      <c r="A3" s="11" t="s">
        <v>8</v>
      </c>
      <c r="B3" t="s">
        <v>11</v>
      </c>
      <c r="C3" s="1">
        <f>C2*0.6</f>
        <v>9000000</v>
      </c>
      <c r="D3" s="2">
        <f>D2*0.65</f>
        <v>13000000</v>
      </c>
      <c r="E3" s="2">
        <f>E2*0.7</f>
        <v>18550000</v>
      </c>
      <c r="F3" s="2">
        <f>F2*0.75</f>
        <v>22125000</v>
      </c>
      <c r="G3" s="2">
        <f>G2*0.725</f>
        <v>19937500</v>
      </c>
      <c r="H3" s="3">
        <f>H2*0.715</f>
        <v>22880000</v>
      </c>
    </row>
    <row r="4" spans="1:8" x14ac:dyDescent="0.3">
      <c r="A4" s="11"/>
      <c r="B4" s="10"/>
      <c r="C4" s="1"/>
      <c r="D4" s="2"/>
      <c r="E4" s="2"/>
      <c r="F4" s="2"/>
      <c r="G4" s="2"/>
      <c r="H4" s="3"/>
    </row>
    <row r="5" spans="1:8" x14ac:dyDescent="0.3">
      <c r="A5" s="11" t="s">
        <v>9</v>
      </c>
      <c r="B5" t="s">
        <v>12</v>
      </c>
      <c r="C5" s="1">
        <v>1500000</v>
      </c>
      <c r="D5" s="2">
        <v>1750000</v>
      </c>
      <c r="E5" s="2">
        <v>1650000</v>
      </c>
      <c r="F5" s="2">
        <v>2750000</v>
      </c>
      <c r="G5" s="2">
        <v>3500000</v>
      </c>
      <c r="H5" s="3">
        <v>3250000</v>
      </c>
    </row>
    <row r="6" spans="1:8" x14ac:dyDescent="0.3">
      <c r="A6" s="11" t="s">
        <v>0</v>
      </c>
      <c r="B6" t="s">
        <v>12</v>
      </c>
      <c r="C6" s="1">
        <v>450000</v>
      </c>
      <c r="D6" s="2">
        <v>750000</v>
      </c>
      <c r="E6" s="2">
        <v>900000</v>
      </c>
      <c r="F6" s="2">
        <v>675000</v>
      </c>
      <c r="G6" s="2">
        <v>725000</v>
      </c>
      <c r="H6" s="3">
        <v>950000</v>
      </c>
    </row>
    <row r="7" spans="1:8" x14ac:dyDescent="0.3">
      <c r="A7" s="11" t="s">
        <v>10</v>
      </c>
      <c r="B7" t="s">
        <v>12</v>
      </c>
      <c r="C7" s="1">
        <v>1050000</v>
      </c>
      <c r="D7" s="2">
        <v>950000</v>
      </c>
      <c r="E7" s="2">
        <v>815000</v>
      </c>
      <c r="F7" s="2">
        <v>975000</v>
      </c>
      <c r="G7" s="2">
        <v>650000</v>
      </c>
      <c r="H7" s="3">
        <v>1250000</v>
      </c>
    </row>
    <row r="8" spans="1:8" x14ac:dyDescent="0.3">
      <c r="A8" s="11"/>
      <c r="C8" s="1"/>
      <c r="D8" s="2"/>
      <c r="E8" s="2"/>
      <c r="F8" s="2"/>
      <c r="G8" s="2"/>
      <c r="H8" s="3"/>
    </row>
    <row r="9" spans="1:8" x14ac:dyDescent="0.3">
      <c r="A9" s="11" t="s">
        <v>14</v>
      </c>
      <c r="B9" t="s">
        <v>13</v>
      </c>
      <c r="C9" s="16">
        <f>(C6+0)/2</f>
        <v>225000</v>
      </c>
      <c r="D9" s="29">
        <f t="shared" ref="D9:H10" si="0">(C6+D6)/2</f>
        <v>600000</v>
      </c>
      <c r="E9" s="29">
        <f t="shared" si="0"/>
        <v>825000</v>
      </c>
      <c r="F9" s="29">
        <f t="shared" si="0"/>
        <v>787500</v>
      </c>
      <c r="G9" s="29">
        <f t="shared" si="0"/>
        <v>700000</v>
      </c>
      <c r="H9" s="17">
        <f t="shared" si="0"/>
        <v>837500</v>
      </c>
    </row>
    <row r="10" spans="1:8" x14ac:dyDescent="0.3">
      <c r="A10" s="11" t="s">
        <v>15</v>
      </c>
      <c r="B10" t="s">
        <v>13</v>
      </c>
      <c r="C10" s="16">
        <f>(C7+0)/2</f>
        <v>525000</v>
      </c>
      <c r="D10" s="29">
        <f t="shared" si="0"/>
        <v>1000000</v>
      </c>
      <c r="E10" s="29">
        <f t="shared" si="0"/>
        <v>882500</v>
      </c>
      <c r="F10" s="29">
        <f t="shared" si="0"/>
        <v>895000</v>
      </c>
      <c r="G10" s="29">
        <f t="shared" si="0"/>
        <v>812500</v>
      </c>
      <c r="H10" s="17">
        <f t="shared" si="0"/>
        <v>950000</v>
      </c>
    </row>
    <row r="11" spans="1:8" ht="15" thickBot="1" x14ac:dyDescent="0.35">
      <c r="A11" s="7"/>
      <c r="B11" s="8"/>
      <c r="C11" s="7"/>
      <c r="D11" s="8"/>
      <c r="E11" s="8"/>
      <c r="F11" s="8"/>
      <c r="G11" s="8"/>
      <c r="H11" s="9"/>
    </row>
    <row r="12" spans="1:8" ht="15" thickBot="1" x14ac:dyDescent="0.35"/>
    <row r="13" spans="1:8" ht="15" thickBot="1" x14ac:dyDescent="0.35">
      <c r="A13" s="23" t="s">
        <v>1</v>
      </c>
      <c r="B13" s="23" t="s">
        <v>16</v>
      </c>
      <c r="C13" s="21">
        <v>2019</v>
      </c>
      <c r="D13" s="22">
        <v>2020</v>
      </c>
      <c r="E13" s="22">
        <v>2021</v>
      </c>
      <c r="F13" s="22">
        <v>2022</v>
      </c>
      <c r="G13" s="21">
        <v>2023</v>
      </c>
      <c r="H13" s="21">
        <v>2024</v>
      </c>
    </row>
    <row r="14" spans="1:8" x14ac:dyDescent="0.3">
      <c r="A14" s="11" t="s">
        <v>2</v>
      </c>
      <c r="B14" s="12" t="s">
        <v>18</v>
      </c>
      <c r="C14" s="25">
        <f>C5/(C2/365)</f>
        <v>36.5</v>
      </c>
      <c r="D14" s="26">
        <f>D5/(D2/365)</f>
        <v>31.9375</v>
      </c>
      <c r="E14" s="26">
        <f>E5/(E2/365)</f>
        <v>22.726415094339622</v>
      </c>
      <c r="F14" s="26">
        <f>F5/(F2/365)</f>
        <v>34.025423728813557</v>
      </c>
      <c r="G14" s="26">
        <f>G5/(G2/365)</f>
        <v>46.45454545454546</v>
      </c>
      <c r="H14" s="27">
        <f>H5/(H2/365)</f>
        <v>37.0703125</v>
      </c>
    </row>
    <row r="15" spans="1:8" x14ac:dyDescent="0.3">
      <c r="A15" s="11" t="s">
        <v>3</v>
      </c>
      <c r="B15" s="12" t="s">
        <v>18</v>
      </c>
      <c r="C15" s="13">
        <f>C9/(C3/365)</f>
        <v>9.125</v>
      </c>
      <c r="D15" s="14">
        <f>D9/(D3/365)</f>
        <v>16.846153846153847</v>
      </c>
      <c r="E15" s="14">
        <f>E9/(E3/365)</f>
        <v>16.233153638814017</v>
      </c>
      <c r="F15" s="14">
        <f>F9/(F3/365)</f>
        <v>12.991525423728813</v>
      </c>
      <c r="G15" s="14">
        <f>G9/(G3/365)</f>
        <v>12.815047021943572</v>
      </c>
      <c r="H15" s="15">
        <f>H9/(H3/365)</f>
        <v>13.360467657342657</v>
      </c>
    </row>
    <row r="16" spans="1:8" x14ac:dyDescent="0.3">
      <c r="A16" s="11" t="s">
        <v>4</v>
      </c>
      <c r="B16" s="12" t="s">
        <v>18</v>
      </c>
      <c r="C16" s="13">
        <f>-(C10/(C3/365))</f>
        <v>-21.291666666666668</v>
      </c>
      <c r="D16" s="14">
        <f>-(D10/(D3/365))</f>
        <v>-28.076923076923077</v>
      </c>
      <c r="E16" s="14">
        <f>-(E10/(E3/365))</f>
        <v>-17.364555256064691</v>
      </c>
      <c r="F16" s="14">
        <f>-(F10/(F3/365))</f>
        <v>-14.764971751412428</v>
      </c>
      <c r="G16" s="14">
        <f>-(G10/(G3/365))</f>
        <v>-14.874608150470218</v>
      </c>
      <c r="H16" s="15">
        <f>-(H10/(H3/365))</f>
        <v>-15.155157342657342</v>
      </c>
    </row>
    <row r="17" spans="1:8" s="10" customFormat="1" x14ac:dyDescent="0.3">
      <c r="A17" s="24" t="s">
        <v>5</v>
      </c>
      <c r="B17" s="12"/>
      <c r="C17" s="18">
        <f>SUM(C14:C16)</f>
        <v>24.333333333333332</v>
      </c>
      <c r="D17" s="19">
        <f t="shared" ref="D17:H17" si="1">SUM(D14:D16)</f>
        <v>20.70673076923077</v>
      </c>
      <c r="E17" s="19">
        <f t="shared" si="1"/>
        <v>21.595013477088948</v>
      </c>
      <c r="F17" s="19">
        <f t="shared" si="1"/>
        <v>32.251977401129935</v>
      </c>
      <c r="G17" s="19">
        <f t="shared" si="1"/>
        <v>44.394984326018815</v>
      </c>
      <c r="H17" s="20">
        <f t="shared" si="1"/>
        <v>35.275622814685313</v>
      </c>
    </row>
    <row r="18" spans="1:8" x14ac:dyDescent="0.3">
      <c r="A18" s="24" t="s">
        <v>6</v>
      </c>
      <c r="B18" s="12"/>
      <c r="C18" s="1">
        <f t="shared" ref="C18:H18" si="2">C5+C9-C10</f>
        <v>1200000</v>
      </c>
      <c r="D18" s="2">
        <f t="shared" si="2"/>
        <v>1350000</v>
      </c>
      <c r="E18" s="2">
        <f t="shared" si="2"/>
        <v>1592500</v>
      </c>
      <c r="F18" s="2">
        <f t="shared" si="2"/>
        <v>2642500</v>
      </c>
      <c r="G18" s="2">
        <f t="shared" si="2"/>
        <v>3387500</v>
      </c>
      <c r="H18" s="3">
        <f t="shared" si="2"/>
        <v>3137500</v>
      </c>
    </row>
    <row r="19" spans="1:8" ht="15" thickBot="1" x14ac:dyDescent="0.35">
      <c r="A19" s="7"/>
      <c r="B19" s="9"/>
      <c r="C19" s="7"/>
      <c r="D19" s="8"/>
      <c r="E19" s="8"/>
      <c r="F19" s="8"/>
      <c r="G19" s="8"/>
      <c r="H19" s="9"/>
    </row>
  </sheetData>
  <printOptions horizontalCentered="1"/>
  <pageMargins left="0.7" right="0.7" top="0.75" bottom="0.75" header="0.3" footer="0.3"/>
  <pageSetup scale="84" orientation="landscape" r:id="rId1"/>
  <headerFooter>
    <oddHeader>&amp;C&amp;"-,Bold"Cash Conversion Cycle Template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651e07-d2b4-4b7e-ac4f-5cbdccf1e4aa" xsi:nil="true"/>
    <lcf76f155ced4ddcb4097134ff3c332f xmlns="ba16d19c-c45f-401c-826d-f522cf9165c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908800F9D2174CA5CBAD07D9CA2D7F" ma:contentTypeVersion="15" ma:contentTypeDescription="Create a new document." ma:contentTypeScope="" ma:versionID="f4ed309b2d7a39ba822f2f54206021dc">
  <xsd:schema xmlns:xsd="http://www.w3.org/2001/XMLSchema" xmlns:xs="http://www.w3.org/2001/XMLSchema" xmlns:p="http://schemas.microsoft.com/office/2006/metadata/properties" xmlns:ns2="ba16d19c-c45f-401c-826d-f522cf9165c3" xmlns:ns3="f9651e07-d2b4-4b7e-ac4f-5cbdccf1e4aa" targetNamespace="http://schemas.microsoft.com/office/2006/metadata/properties" ma:root="true" ma:fieldsID="12f80cf02d9fd739ed82b895e9861c22" ns2:_="" ns3:_="">
    <xsd:import namespace="ba16d19c-c45f-401c-826d-f522cf9165c3"/>
    <xsd:import namespace="f9651e07-d2b4-4b7e-ac4f-5cbdccf1e4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6d19c-c45f-401c-826d-f522cf916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dfe2595-36d9-429f-b09c-d881af29fa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51e07-d2b4-4b7e-ac4f-5cbdccf1e4a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0a45693-d3ec-4254-a0c5-44681a9a08ad}" ma:internalName="TaxCatchAll" ma:showField="CatchAllData" ma:web="f9651e07-d2b4-4b7e-ac4f-5cbdccf1e4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E9895C-BAD2-49E9-97B9-FD4787AE4A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B31E80-913C-4C7F-9A9E-09B0FA0B134D}">
  <ds:schemaRefs>
    <ds:schemaRef ds:uri="http://schemas.microsoft.com/office/2006/metadata/properties"/>
    <ds:schemaRef ds:uri="http://schemas.microsoft.com/office/infopath/2007/PartnerControls"/>
    <ds:schemaRef ds:uri="f9651e07-d2b4-4b7e-ac4f-5cbdccf1e4aa"/>
    <ds:schemaRef ds:uri="ba16d19c-c45f-401c-826d-f522cf9165c3"/>
  </ds:schemaRefs>
</ds:datastoreItem>
</file>

<file path=customXml/itemProps3.xml><?xml version="1.0" encoding="utf-8"?>
<ds:datastoreItem xmlns:ds="http://schemas.openxmlformats.org/officeDocument/2006/customXml" ds:itemID="{226BD022-6796-4309-B463-F4A17AE0F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6d19c-c45f-401c-826d-f522cf9165c3"/>
    <ds:schemaRef ds:uri="f9651e07-d2b4-4b7e-ac4f-5cbdccf1e4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Conversion Cycle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Delker</dc:creator>
  <cp:lastModifiedBy>Michelle Delker</cp:lastModifiedBy>
  <cp:lastPrinted>2025-01-04T04:15:15Z</cp:lastPrinted>
  <dcterms:created xsi:type="dcterms:W3CDTF">2025-01-04T03:56:47Z</dcterms:created>
  <dcterms:modified xsi:type="dcterms:W3CDTF">2025-01-04T15:01:41Z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0x01010016908800F9D2174CA5CBAD07D9CA2D7F</vt:lpwstr>
  </property>
  <property fmtid="{D5CDD505-2E9C-101B-9397-08002B2CF9AE}" pid="3" name="MediaServiceImageTags">
    <vt:lpwstr/>
  </property>
</Properties>
</file>